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5"/>
  </sheets>
  <definedNames/>
  <calcPr/>
</workbook>
</file>

<file path=xl/sharedStrings.xml><?xml version="1.0" encoding="utf-8"?>
<sst xmlns="http://schemas.openxmlformats.org/spreadsheetml/2006/main" count="145" uniqueCount="100">
  <si>
    <t xml:space="preserve">Madhold budget </t>
  </si>
  <si>
    <t>Note: Madholdet har 25k de sidste 4,5k er en buffer til alle de ekstra udgifter der skulle komme, bla. at madholdet går over budget.</t>
  </si>
  <si>
    <t>Total overskud</t>
  </si>
  <si>
    <t>Fyttetyrens budget</t>
  </si>
  <si>
    <t>Antal</t>
  </si>
  <si>
    <t>Pris pr.</t>
  </si>
  <si>
    <t>Total (Incl. moms)</t>
  </si>
  <si>
    <t>Total (excl. moms)</t>
  </si>
  <si>
    <t>Status</t>
  </si>
  <si>
    <t>Forventer vi skal bruge:</t>
  </si>
  <si>
    <t>Deltagergebyr</t>
  </si>
  <si>
    <t>Studienævnet</t>
  </si>
  <si>
    <t>Sponsor 1</t>
  </si>
  <si>
    <t>Sponsor 2</t>
  </si>
  <si>
    <t>Sponser 3</t>
  </si>
  <si>
    <t>Sponser 4</t>
  </si>
  <si>
    <t>Yderligere sponsorer søges også :)</t>
  </si>
  <si>
    <t>Eventuelle ekstra indtægter</t>
  </si>
  <si>
    <t>Total</t>
  </si>
  <si>
    <t>Udgifter (ekskl. mad)</t>
  </si>
  <si>
    <t>Total udgift forventet (inkludere ikke madholdet)</t>
  </si>
  <si>
    <t>Logistiske</t>
  </si>
  <si>
    <t>note</t>
  </si>
  <si>
    <t>Leje af Hytte</t>
  </si>
  <si>
    <t>Dækket af studienævnet</t>
  </si>
  <si>
    <t>Bestilt</t>
  </si>
  <si>
    <t>El &amp; Vand</t>
  </si>
  <si>
    <t>Leje af Bus</t>
  </si>
  <si>
    <t>Bil leasing / kørepenge</t>
  </si>
  <si>
    <t>Diverse</t>
  </si>
  <si>
    <t>Noter</t>
  </si>
  <si>
    <t>Købt af madholdet</t>
  </si>
  <si>
    <t>Duge</t>
  </si>
  <si>
    <t>Shotglas</t>
  </si>
  <si>
    <t>Karklude</t>
  </si>
  <si>
    <t>20 / 30</t>
  </si>
  <si>
    <t>Servietter</t>
  </si>
  <si>
    <t>100 / 60 stk</t>
  </si>
  <si>
    <t>Gaffatape</t>
  </si>
  <si>
    <t>tjek havnen</t>
  </si>
  <si>
    <t>Popcorn</t>
  </si>
  <si>
    <t>4 af 500g</t>
  </si>
  <si>
    <t>Chips</t>
  </si>
  <si>
    <t>Håndklæder</t>
  </si>
  <si>
    <t>(Har fra sidste år)</t>
  </si>
  <si>
    <t>Juice</t>
  </si>
  <si>
    <t>Kaffe</t>
  </si>
  <si>
    <t>Træstub + Søm og transport</t>
  </si>
  <si>
    <t>(stubbe skaffet i forvejen) køb søm</t>
  </si>
  <si>
    <t>Pant Sække</t>
  </si>
  <si>
    <t>Der står nogen i havnen</t>
  </si>
  <si>
    <t>Vin til oplægsholdere</t>
  </si>
  <si>
    <t>Regngøringsmilder toiletrens mm.</t>
  </si>
  <si>
    <t>Fludo</t>
  </si>
  <si>
    <t>Vingummibamser</t>
  </si>
  <si>
    <t>2 kg</t>
  </si>
  <si>
    <t>Til vingummibamse rand - Hør om ikke madholdet kan købe dette.</t>
  </si>
  <si>
    <t>Vodka</t>
  </si>
  <si>
    <t>Til vingummibamse rand</t>
  </si>
  <si>
    <t>Husblas</t>
  </si>
  <si>
    <t>Riskiks</t>
  </si>
  <si>
    <t>Havregryn</t>
  </si>
  <si>
    <t>1 kg gulerødder</t>
  </si>
  <si>
    <t>Roulade</t>
  </si>
  <si>
    <t>Snaps</t>
  </si>
  <si>
    <t>Bodycrashing</t>
  </si>
  <si>
    <t>Fiskerulette</t>
  </si>
  <si>
    <t>Fiskekonserves</t>
  </si>
  <si>
    <t>Blendet Grilbar</t>
  </si>
  <si>
    <t>Cocio</t>
  </si>
  <si>
    <t>bestiller vi igennem carlsberg til levering</t>
  </si>
  <si>
    <t>Blender</t>
  </si>
  <si>
    <t>har fra sidste år</t>
  </si>
  <si>
    <t>Grillbar (4 hot dog, 2 store pommes)</t>
  </si>
  <si>
    <t>Gonster</t>
  </si>
  <si>
    <t>Guiness</t>
  </si>
  <si>
    <t>Monster nitro</t>
  </si>
  <si>
    <t>Treoen kan bestille dem</t>
  </si>
  <si>
    <t>Dræberfløde</t>
  </si>
  <si>
    <t>Fløde</t>
  </si>
  <si>
    <t>2 L (4 * ½)</t>
  </si>
  <si>
    <t>Limfjordsporter</t>
  </si>
  <si>
    <t>Svedhytten</t>
  </si>
  <si>
    <t>Svedhytte renovation</t>
  </si>
  <si>
    <t>Pris udkast</t>
  </si>
  <si>
    <t>Gin (billigt, gordons/finsbury?)</t>
  </si>
  <si>
    <t>Galemiddag</t>
  </si>
  <si>
    <t>Shots</t>
  </si>
  <si>
    <t>Sælges og derfor også indtægt</t>
  </si>
  <si>
    <t>Vin?</t>
  </si>
  <si>
    <t>Bestilling hos Carlsberg</t>
  </si>
  <si>
    <t>NOTE: Dette er ikke regner med i budget da de bliver betalt af deltager under begivenheden</t>
  </si>
  <si>
    <t>Skal leveres omkring kl 14, afhentning om mandagen, kl 11</t>
  </si>
  <si>
    <t>Classic</t>
  </si>
  <si>
    <t>Kasser</t>
  </si>
  <si>
    <t>Rammer</t>
  </si>
  <si>
    <t>Grøn</t>
  </si>
  <si>
    <t>Blandet Sodavand</t>
  </si>
  <si>
    <t>Blander Monster</t>
  </si>
  <si>
    <t>Somersby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</si>
</sst>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8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rgb="FFFFFFFF"/>
      <name val="Arial"/>
    </font>
    <font>
      <color rgb="FF38761D"/>
      <name val="Arial"/>
    </font>
    <font>
      <b/>
      <color theme="1"/>
      <name val="Arial"/>
    </font>
    <font>
      <b/>
      <sz val="18.0"/>
      <color theme="1"/>
      <name val="Arial"/>
    </font>
    <font>
      <color rgb="FFFFFFFF"/>
      <name val="Arial"/>
    </font>
    <font>
      <b/>
      <color rgb="FFFFFF00"/>
      <name val="Arial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0B5394"/>
        <bgColor rgb="FF0B5394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999999"/>
        <bgColor rgb="FF999999"/>
      </patternFill>
    </fill>
  </fills>
  <borders count="5">
    <border/>
    <border>
      <bottom style="thin">
        <color rgb="FFFFFFFF"/>
      </bottom>
    </border>
    <border>
      <right style="dotted">
        <color rgb="FFB7B7B7"/>
      </right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readingOrder="0" vertical="bottom"/>
    </xf>
    <xf borderId="0" fillId="2" fontId="2" numFmtId="0" xfId="0" applyAlignment="1" applyFont="1">
      <alignment horizontal="right" vertical="bottom"/>
    </xf>
    <xf borderId="0" fillId="2" fontId="2" numFmtId="0" xfId="0" applyAlignment="1" applyFont="1">
      <alignment horizontal="center" readingOrder="0" vertical="bottom"/>
    </xf>
    <xf borderId="0" fillId="2" fontId="2" numFmtId="0" xfId="0" applyAlignment="1" applyFont="1">
      <alignment vertical="bottom"/>
    </xf>
    <xf borderId="0" fillId="2" fontId="2" numFmtId="49" xfId="0" applyAlignment="1" applyFont="1" applyNumberFormat="1">
      <alignment vertical="bottom"/>
    </xf>
    <xf borderId="0" fillId="2" fontId="2" numFmtId="0" xfId="0" applyAlignment="1" applyFont="1">
      <alignment horizontal="right" readingOrder="0" vertical="bottom"/>
    </xf>
    <xf borderId="0" fillId="2" fontId="3" numFmtId="49" xfId="0" applyAlignment="1" applyFont="1" applyNumberFormat="1">
      <alignment readingOrder="0" vertical="bottom"/>
    </xf>
    <xf borderId="0" fillId="2" fontId="3" numFmtId="0" xfId="0" applyAlignment="1" applyFont="1">
      <alignment horizontal="right" readingOrder="0" vertical="bottom"/>
    </xf>
    <xf borderId="1" fillId="3" fontId="4" numFmtId="0" xfId="0" applyAlignment="1" applyBorder="1" applyFill="1" applyFont="1">
      <alignment vertical="bottom"/>
    </xf>
    <xf borderId="1" fillId="4" fontId="4" numFmtId="0" xfId="0" applyAlignment="1" applyBorder="1" applyFill="1" applyFont="1">
      <alignment readingOrder="0" vertical="bottom"/>
    </xf>
    <xf borderId="0" fillId="4" fontId="2" numFmtId="0" xfId="0" applyAlignment="1" applyFont="1">
      <alignment vertical="bottom"/>
    </xf>
    <xf borderId="0" fillId="5" fontId="5" numFmtId="49" xfId="0" applyAlignment="1" applyFill="1" applyFont="1" applyNumberFormat="1">
      <alignment vertical="bottom"/>
    </xf>
    <xf borderId="0" fillId="5" fontId="5" numFmtId="0" xfId="0" applyAlignment="1" applyFont="1">
      <alignment horizontal="right" vertical="bottom"/>
    </xf>
    <xf borderId="0" fillId="5" fontId="5" numFmtId="0" xfId="0" applyAlignment="1" applyFont="1">
      <alignment horizontal="center" readingOrder="0" vertical="bottom"/>
    </xf>
    <xf borderId="0" fillId="5" fontId="4" numFmtId="0" xfId="0" applyAlignment="1" applyFont="1">
      <alignment vertical="bottom"/>
    </xf>
    <xf borderId="0" fillId="6" fontId="4" numFmtId="49" xfId="0" applyAlignment="1" applyFill="1" applyFont="1" applyNumberFormat="1">
      <alignment vertical="bottom"/>
    </xf>
    <xf borderId="0" fillId="6" fontId="4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7" fontId="4" numFmtId="0" xfId="0" applyAlignment="1" applyFill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6" fontId="4" numFmtId="49" xfId="0" applyAlignment="1" applyFont="1" applyNumberFormat="1">
      <alignment readingOrder="0" vertical="bottom"/>
    </xf>
    <xf borderId="0" fillId="7" fontId="4" numFmtId="0" xfId="0" applyAlignment="1" applyFont="1">
      <alignment horizontal="right" readingOrder="0" vertical="bottom"/>
    </xf>
    <xf borderId="0" fillId="0" fontId="4" numFmtId="0" xfId="0" applyAlignment="1" applyFont="1">
      <alignment horizontal="right" vertical="bottom"/>
    </xf>
    <xf borderId="0" fillId="0" fontId="6" numFmtId="0" xfId="0" applyAlignment="1" applyFont="1">
      <alignment readingOrder="0" vertical="bottom"/>
    </xf>
    <xf borderId="2" fillId="6" fontId="4" numFmtId="49" xfId="0" applyAlignment="1" applyBorder="1" applyFont="1" applyNumberFormat="1">
      <alignment readingOrder="0" vertical="bottom"/>
    </xf>
    <xf borderId="0" fillId="2" fontId="4" numFmtId="0" xfId="0" applyAlignment="1" applyFont="1">
      <alignment horizontal="right" vertical="bottom"/>
    </xf>
    <xf borderId="0" fillId="4" fontId="7" numFmtId="49" xfId="0" applyAlignment="1" applyFont="1" applyNumberFormat="1">
      <alignment vertical="bottom"/>
    </xf>
    <xf borderId="0" fillId="4" fontId="4" numFmtId="0" xfId="0" applyAlignment="1" applyFont="1">
      <alignment vertical="bottom"/>
    </xf>
    <xf borderId="0" fillId="4" fontId="7" numFmtId="0" xfId="0" applyAlignment="1" applyFont="1">
      <alignment horizontal="right" vertical="bottom"/>
    </xf>
    <xf borderId="3" fillId="0" fontId="4" numFmtId="49" xfId="0" applyAlignment="1" applyBorder="1" applyFont="1" applyNumberFormat="1">
      <alignment vertical="bottom"/>
    </xf>
    <xf borderId="3" fillId="0" fontId="4" numFmtId="0" xfId="0" applyAlignment="1" applyBorder="1" applyFont="1">
      <alignment vertical="bottom"/>
    </xf>
    <xf borderId="3" fillId="0" fontId="8" numFmtId="49" xfId="0" applyAlignment="1" applyBorder="1" applyFont="1" applyNumberFormat="1">
      <alignment readingOrder="0" vertical="bottom"/>
    </xf>
    <xf borderId="3" fillId="0" fontId="4" numFmtId="49" xfId="0" applyAlignment="1" applyBorder="1" applyFont="1" applyNumberFormat="1">
      <alignment shrinkToFit="0" vertical="bottom" wrapText="0"/>
    </xf>
    <xf borderId="3" fillId="0" fontId="4" numFmtId="0" xfId="0" applyAlignment="1" applyBorder="1" applyFont="1">
      <alignment horizontal="right" vertical="bottom"/>
    </xf>
    <xf borderId="0" fillId="6" fontId="4" numFmtId="0" xfId="0" applyAlignment="1" applyFont="1">
      <alignment readingOrder="0" vertical="bottom"/>
    </xf>
    <xf borderId="0" fillId="5" fontId="9" numFmtId="0" xfId="0" applyAlignment="1" applyFont="1">
      <alignment readingOrder="0" vertical="bottom"/>
    </xf>
    <xf borderId="4" fillId="0" fontId="4" numFmtId="0" xfId="0" applyAlignment="1" applyBorder="1" applyFont="1">
      <alignment readingOrder="0" shrinkToFit="0" vertical="bottom" wrapText="0"/>
    </xf>
    <xf borderId="0" fillId="6" fontId="3" numFmtId="0" xfId="0" applyAlignment="1" applyFont="1">
      <alignment readingOrder="0"/>
    </xf>
    <xf borderId="0" fillId="6" fontId="3" numFmtId="0" xfId="0" applyFont="1"/>
    <xf borderId="0" fillId="6" fontId="4" numFmtId="0" xfId="0" applyAlignment="1" applyFont="1">
      <alignment readingOrder="0"/>
    </xf>
    <xf borderId="0" fillId="8" fontId="7" numFmtId="49" xfId="0" applyAlignment="1" applyFill="1" applyFont="1" applyNumberFormat="1">
      <alignment vertical="bottom"/>
    </xf>
    <xf borderId="0" fillId="8" fontId="4" numFmtId="0" xfId="0" applyAlignment="1" applyFont="1">
      <alignment vertical="bottom"/>
    </xf>
    <xf borderId="0" fillId="8" fontId="7" numFmtId="0" xfId="0" applyAlignment="1" applyFont="1">
      <alignment horizontal="right" vertical="bottom"/>
    </xf>
    <xf borderId="0" fillId="6" fontId="7" numFmtId="49" xfId="0" applyAlignment="1" applyFont="1" applyNumberFormat="1">
      <alignment vertical="bottom"/>
    </xf>
    <xf borderId="0" fillId="4" fontId="7" numFmtId="0" xfId="0" applyAlignment="1" applyFont="1">
      <alignment vertical="bottom"/>
    </xf>
    <xf borderId="0" fillId="4" fontId="4" numFmtId="0" xfId="0" applyAlignment="1" applyFont="1">
      <alignment horizontal="right" vertical="bottom"/>
    </xf>
    <xf borderId="4" fillId="0" fontId="4" numFmtId="0" xfId="0" applyAlignment="1" applyBorder="1" applyFont="1">
      <alignment shrinkToFit="0" vertical="bottom" wrapText="0"/>
    </xf>
    <xf borderId="0" fillId="6" fontId="7" numFmtId="49" xfId="0" applyAlignment="1" applyFont="1" applyNumberFormat="1">
      <alignment readingOrder="0" vertical="bottom"/>
    </xf>
    <xf borderId="0" fillId="5" fontId="5" numFmtId="49" xfId="0" applyAlignment="1" applyFont="1" applyNumberFormat="1">
      <alignment readingOrder="0" vertical="bottom"/>
    </xf>
    <xf borderId="0" fillId="5" fontId="5" numFmtId="0" xfId="0" applyAlignment="1" applyFont="1">
      <alignment horizontal="right" readingOrder="0" vertical="bottom"/>
    </xf>
    <xf borderId="0" fillId="5" fontId="1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88"/>
    <col customWidth="1" min="4" max="4" width="15.13"/>
    <col customWidth="1" min="5" max="5" width="15.5"/>
    <col customWidth="1" min="6" max="6" width="49.75"/>
    <col customWidth="1" min="7" max="7" width="36.25"/>
  </cols>
  <sheetData>
    <row r="1">
      <c r="A1" s="1"/>
      <c r="B1" s="2"/>
      <c r="C1" s="2"/>
      <c r="D1" s="2"/>
      <c r="E1" s="2"/>
      <c r="F1" s="3"/>
      <c r="G1" s="4"/>
    </row>
    <row r="2">
      <c r="A2" s="5"/>
      <c r="B2" s="6"/>
      <c r="C2" s="6"/>
      <c r="D2" s="2"/>
      <c r="E2" s="2"/>
      <c r="F2" s="3"/>
      <c r="G2" s="4"/>
    </row>
    <row r="3">
      <c r="A3" s="7" t="s">
        <v>0</v>
      </c>
      <c r="B3" s="6"/>
      <c r="C3" s="6"/>
      <c r="D3" s="8">
        <v>25000.0</v>
      </c>
      <c r="E3" s="9"/>
      <c r="F3" s="10" t="s">
        <v>1</v>
      </c>
      <c r="G3" s="11"/>
    </row>
    <row r="4">
      <c r="A4" s="7" t="s">
        <v>2</v>
      </c>
      <c r="B4" s="2"/>
      <c r="C4" s="2"/>
      <c r="D4" s="2">
        <f>D21-D3-D25</f>
        <v>10458.45</v>
      </c>
      <c r="E4" s="2"/>
      <c r="F4" s="3"/>
      <c r="G4" s="4"/>
    </row>
    <row r="5">
      <c r="A5" s="5"/>
      <c r="B5" s="2"/>
      <c r="C5" s="2"/>
      <c r="D5" s="2"/>
      <c r="E5" s="2"/>
      <c r="F5" s="3"/>
      <c r="G5" s="4"/>
    </row>
    <row r="6">
      <c r="A6" s="12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4" t="s">
        <v>8</v>
      </c>
      <c r="G6" s="15"/>
    </row>
    <row r="7">
      <c r="A7" s="16" t="s">
        <v>9</v>
      </c>
      <c r="B7" s="17"/>
      <c r="C7" s="17"/>
      <c r="D7" s="17"/>
      <c r="E7" s="17"/>
      <c r="F7" s="17"/>
      <c r="G7" s="17"/>
    </row>
    <row r="8">
      <c r="A8" s="16"/>
      <c r="B8" s="17"/>
      <c r="C8" s="17"/>
      <c r="D8" s="17"/>
      <c r="E8" s="17"/>
      <c r="F8" s="17"/>
      <c r="G8" s="17"/>
    </row>
    <row r="9">
      <c r="A9" s="16" t="s">
        <v>10</v>
      </c>
      <c r="B9" s="18">
        <v>55.0</v>
      </c>
      <c r="C9" s="18">
        <v>333.0</v>
      </c>
      <c r="D9" s="19">
        <f t="shared" ref="D9:D10" si="1">B9*C9</f>
        <v>18315</v>
      </c>
      <c r="E9" s="20"/>
      <c r="F9" s="21"/>
      <c r="G9" s="17"/>
    </row>
    <row r="10">
      <c r="A10" s="22" t="s">
        <v>11</v>
      </c>
      <c r="B10" s="20">
        <v>45.0</v>
      </c>
      <c r="C10" s="20">
        <v>454.0</v>
      </c>
      <c r="D10" s="23">
        <f t="shared" si="1"/>
        <v>20430</v>
      </c>
      <c r="E10" s="24"/>
      <c r="F10" s="25"/>
      <c r="G10" s="17"/>
    </row>
    <row r="11">
      <c r="A11" s="22" t="s">
        <v>12</v>
      </c>
      <c r="B11" s="21"/>
      <c r="C11" s="21"/>
      <c r="D11" s="18">
        <v>6250.0</v>
      </c>
      <c r="E11" s="18">
        <v>5000.0</v>
      </c>
      <c r="F11" s="25"/>
      <c r="G11" s="17"/>
    </row>
    <row r="12">
      <c r="A12" s="22" t="s">
        <v>13</v>
      </c>
      <c r="B12" s="21"/>
      <c r="C12" s="21"/>
      <c r="D12" s="18">
        <v>6250.0</v>
      </c>
      <c r="E12" s="18">
        <v>5000.0</v>
      </c>
      <c r="F12" s="25"/>
      <c r="G12" s="17"/>
    </row>
    <row r="13">
      <c r="A13" s="22" t="s">
        <v>14</v>
      </c>
      <c r="B13" s="21"/>
      <c r="C13" s="21"/>
      <c r="D13" s="18">
        <v>6250.0</v>
      </c>
      <c r="E13" s="18">
        <v>5000.0</v>
      </c>
      <c r="F13" s="25"/>
      <c r="G13" s="17"/>
    </row>
    <row r="14">
      <c r="A14" s="26" t="s">
        <v>15</v>
      </c>
      <c r="B14" s="21"/>
      <c r="C14" s="21"/>
      <c r="D14" s="18">
        <v>6250.0</v>
      </c>
      <c r="E14" s="18">
        <v>5000.0</v>
      </c>
      <c r="F14" s="25"/>
      <c r="G14" s="17"/>
    </row>
    <row r="15">
      <c r="A15" s="22" t="s">
        <v>16</v>
      </c>
      <c r="B15" s="21"/>
      <c r="C15" s="21"/>
      <c r="D15" s="24"/>
      <c r="E15" s="18"/>
      <c r="F15" s="25"/>
      <c r="G15" s="17"/>
    </row>
    <row r="16">
      <c r="A16" s="22"/>
      <c r="B16" s="21"/>
      <c r="C16" s="21"/>
      <c r="D16" s="18"/>
      <c r="E16" s="18"/>
      <c r="F16" s="25"/>
      <c r="G16" s="17"/>
    </row>
    <row r="17">
      <c r="A17" s="22"/>
      <c r="B17" s="21"/>
      <c r="C17" s="21"/>
      <c r="D17" s="18"/>
      <c r="E17" s="18"/>
      <c r="F17" s="25"/>
      <c r="G17" s="17"/>
    </row>
    <row r="18">
      <c r="A18" s="22"/>
      <c r="B18" s="21"/>
      <c r="C18" s="21"/>
      <c r="D18" s="23">
        <v>0.0</v>
      </c>
      <c r="E18" s="23">
        <v>0.0</v>
      </c>
      <c r="F18" s="25"/>
      <c r="G18" s="17"/>
    </row>
    <row r="19">
      <c r="A19" s="22" t="s">
        <v>17</v>
      </c>
      <c r="B19" s="21"/>
      <c r="C19" s="21"/>
      <c r="D19" s="27"/>
      <c r="E19" s="24"/>
      <c r="F19" s="21"/>
      <c r="G19" s="17"/>
    </row>
    <row r="20">
      <c r="A20" s="16"/>
      <c r="B20" s="17"/>
      <c r="C20" s="17"/>
      <c r="D20" s="17"/>
      <c r="E20" s="17"/>
      <c r="F20" s="17"/>
      <c r="G20" s="17"/>
    </row>
    <row r="21">
      <c r="A21" s="28" t="s">
        <v>18</v>
      </c>
      <c r="B21" s="29"/>
      <c r="C21" s="29"/>
      <c r="D21" s="30">
        <f>SUM(D9:D19)</f>
        <v>63745</v>
      </c>
      <c r="E21" s="29">
        <f>SUM(E7:E19)</f>
        <v>20000</v>
      </c>
      <c r="F21" s="29"/>
      <c r="G21" s="29"/>
    </row>
    <row r="22">
      <c r="A22" s="31"/>
      <c r="B22" s="32"/>
      <c r="C22" s="32"/>
      <c r="D22" s="32"/>
      <c r="E22" s="32"/>
      <c r="F22" s="32"/>
      <c r="G22" s="32"/>
    </row>
    <row r="23">
      <c r="A23" s="33" t="s">
        <v>19</v>
      </c>
      <c r="B23" s="32"/>
      <c r="C23" s="32"/>
      <c r="D23" s="32"/>
      <c r="E23" s="32"/>
      <c r="F23" s="32"/>
      <c r="G23" s="32"/>
    </row>
    <row r="24">
      <c r="A24" s="31"/>
      <c r="B24" s="32"/>
      <c r="C24" s="32"/>
      <c r="D24" s="32"/>
      <c r="E24" s="32"/>
      <c r="F24" s="32"/>
      <c r="G24" s="32"/>
    </row>
    <row r="25">
      <c r="A25" s="34" t="s">
        <v>20</v>
      </c>
      <c r="B25" s="32"/>
      <c r="C25" s="32"/>
      <c r="D25" s="35">
        <f>D34+D56+D69+D89+D96+D103</f>
        <v>28286.55</v>
      </c>
      <c r="E25" s="32"/>
      <c r="F25" s="35"/>
      <c r="G25" s="32"/>
    </row>
    <row r="26">
      <c r="A26" s="31"/>
      <c r="B26" s="32"/>
      <c r="C26" s="32"/>
      <c r="D26" s="32"/>
      <c r="E26" s="32"/>
      <c r="F26" s="32"/>
      <c r="G26" s="32"/>
    </row>
    <row r="27">
      <c r="A27" s="12" t="s">
        <v>21</v>
      </c>
      <c r="B27" s="13" t="s">
        <v>4</v>
      </c>
      <c r="C27" s="13" t="s">
        <v>5</v>
      </c>
      <c r="D27" s="13" t="s">
        <v>6</v>
      </c>
      <c r="E27" s="13" t="s">
        <v>7</v>
      </c>
      <c r="F27" s="15"/>
      <c r="G27" s="15"/>
    </row>
    <row r="28">
      <c r="A28" s="16"/>
      <c r="B28" s="17"/>
      <c r="C28" s="17"/>
      <c r="D28" s="17"/>
      <c r="E28" s="17"/>
      <c r="F28" s="17"/>
      <c r="G28" s="36" t="s">
        <v>22</v>
      </c>
    </row>
    <row r="29">
      <c r="A29" s="16" t="s">
        <v>23</v>
      </c>
      <c r="B29" s="21"/>
      <c r="C29" s="21"/>
      <c r="D29" s="23">
        <v>14000.0</v>
      </c>
      <c r="E29" s="21"/>
      <c r="F29" s="20" t="s">
        <v>24</v>
      </c>
      <c r="G29" s="36" t="s">
        <v>25</v>
      </c>
    </row>
    <row r="30">
      <c r="A30" s="16" t="s">
        <v>26</v>
      </c>
      <c r="B30" s="21"/>
      <c r="C30" s="21"/>
      <c r="D30" s="23"/>
      <c r="E30" s="21"/>
      <c r="F30" s="20" t="s">
        <v>24</v>
      </c>
      <c r="G30" s="17"/>
    </row>
    <row r="31">
      <c r="A31" s="16" t="s">
        <v>27</v>
      </c>
      <c r="B31" s="21"/>
      <c r="C31" s="21"/>
      <c r="D31" s="19">
        <f>E31*1.25</f>
        <v>7500</v>
      </c>
      <c r="E31" s="23">
        <v>6000.0</v>
      </c>
      <c r="F31" s="20" t="s">
        <v>24</v>
      </c>
      <c r="G31" s="36" t="s">
        <v>25</v>
      </c>
    </row>
    <row r="32">
      <c r="A32" s="22" t="s">
        <v>28</v>
      </c>
      <c r="B32" s="21"/>
      <c r="C32" s="21"/>
      <c r="D32" s="23">
        <v>1500.0</v>
      </c>
      <c r="E32" s="18"/>
      <c r="F32" s="21"/>
      <c r="G32" s="17"/>
    </row>
    <row r="33">
      <c r="A33" s="16"/>
      <c r="B33" s="17"/>
      <c r="C33" s="17"/>
      <c r="D33" s="17"/>
      <c r="E33" s="17"/>
      <c r="F33" s="17"/>
      <c r="G33" s="17"/>
    </row>
    <row r="34">
      <c r="A34" s="28" t="s">
        <v>18</v>
      </c>
      <c r="B34" s="29"/>
      <c r="C34" s="29"/>
      <c r="D34" s="30">
        <f>SUM(D29:D32)</f>
        <v>23000</v>
      </c>
      <c r="E34" s="29"/>
      <c r="F34" s="29"/>
      <c r="G34" s="29"/>
    </row>
    <row r="35">
      <c r="A35" s="31"/>
      <c r="B35" s="32"/>
      <c r="C35" s="32"/>
      <c r="D35" s="32"/>
      <c r="E35" s="32"/>
      <c r="F35" s="32"/>
      <c r="G35" s="32"/>
    </row>
    <row r="36">
      <c r="A36" s="12" t="s">
        <v>29</v>
      </c>
      <c r="B36" s="13" t="s">
        <v>4</v>
      </c>
      <c r="C36" s="13" t="s">
        <v>5</v>
      </c>
      <c r="D36" s="13" t="s">
        <v>6</v>
      </c>
      <c r="E36" s="15"/>
      <c r="F36" s="37" t="s">
        <v>30</v>
      </c>
      <c r="G36" s="15"/>
    </row>
    <row r="37">
      <c r="A37" s="16"/>
      <c r="B37" s="17"/>
      <c r="C37" s="17"/>
      <c r="D37" s="17"/>
      <c r="E37" s="17" t="s">
        <v>31</v>
      </c>
      <c r="F37" s="17"/>
      <c r="G37" s="17"/>
    </row>
    <row r="38">
      <c r="A38" s="16" t="s">
        <v>32</v>
      </c>
      <c r="B38" s="18">
        <v>2.0</v>
      </c>
      <c r="C38" s="18">
        <v>149.0</v>
      </c>
      <c r="D38" s="18">
        <v>300.0</v>
      </c>
      <c r="E38" s="24"/>
      <c r="F38" s="21"/>
      <c r="G38" s="17"/>
    </row>
    <row r="39">
      <c r="A39" s="16" t="s">
        <v>33</v>
      </c>
      <c r="B39" s="24">
        <v>3.0</v>
      </c>
      <c r="C39" s="21"/>
      <c r="D39" s="24">
        <v>100.0</v>
      </c>
      <c r="E39" s="24"/>
      <c r="F39" s="38"/>
      <c r="G39" s="17"/>
    </row>
    <row r="40">
      <c r="A40" s="16" t="s">
        <v>34</v>
      </c>
      <c r="B40" s="21" t="s">
        <v>35</v>
      </c>
      <c r="C40" s="24">
        <v>10.0</v>
      </c>
      <c r="D40" s="24">
        <v>30.0</v>
      </c>
      <c r="E40" s="24"/>
      <c r="F40" s="21"/>
      <c r="G40" s="17"/>
    </row>
    <row r="41">
      <c r="A41" s="16" t="s">
        <v>36</v>
      </c>
      <c r="B41" s="21" t="s">
        <v>37</v>
      </c>
      <c r="C41" s="21"/>
      <c r="D41" s="24">
        <v>100.0</v>
      </c>
      <c r="E41" s="24"/>
      <c r="F41" s="21"/>
      <c r="G41" s="17"/>
    </row>
    <row r="42">
      <c r="A42" s="16"/>
      <c r="B42" s="21"/>
      <c r="C42" s="21"/>
      <c r="D42" s="24"/>
      <c r="E42" s="24"/>
      <c r="F42" s="21"/>
      <c r="G42" s="17"/>
    </row>
    <row r="43">
      <c r="A43" s="16" t="s">
        <v>38</v>
      </c>
      <c r="B43" s="24">
        <v>2.0</v>
      </c>
      <c r="C43" s="24">
        <v>50.0</v>
      </c>
      <c r="D43" s="21">
        <f>B43*C43</f>
        <v>100</v>
      </c>
      <c r="E43" s="24"/>
      <c r="F43" s="20" t="s">
        <v>39</v>
      </c>
      <c r="G43" s="17"/>
    </row>
    <row r="44">
      <c r="A44" s="22" t="s">
        <v>40</v>
      </c>
      <c r="B44" s="20" t="s">
        <v>41</v>
      </c>
      <c r="C44" s="20">
        <v>15.0</v>
      </c>
      <c r="D44" s="18">
        <v>60.0</v>
      </c>
      <c r="E44" s="24"/>
      <c r="F44" s="21"/>
      <c r="G44" s="17"/>
    </row>
    <row r="45">
      <c r="A45" s="16" t="s">
        <v>42</v>
      </c>
      <c r="B45" s="21"/>
      <c r="C45" s="21"/>
      <c r="D45" s="24">
        <v>600.0</v>
      </c>
      <c r="E45" s="24"/>
      <c r="F45" s="21"/>
      <c r="G45" s="17"/>
    </row>
    <row r="46">
      <c r="A46" s="16" t="s">
        <v>43</v>
      </c>
      <c r="B46" s="24">
        <v>5.0</v>
      </c>
      <c r="C46" s="18">
        <v>0.0</v>
      </c>
      <c r="D46" s="18">
        <v>0.0</v>
      </c>
      <c r="E46" s="24"/>
      <c r="F46" s="20" t="s">
        <v>44</v>
      </c>
      <c r="G46" s="17"/>
    </row>
    <row r="47">
      <c r="A47" s="16" t="s">
        <v>45</v>
      </c>
      <c r="B47" s="24">
        <v>20.0</v>
      </c>
      <c r="C47" s="20">
        <v>10.0</v>
      </c>
      <c r="D47" s="24">
        <v>200.0</v>
      </c>
      <c r="E47" s="24"/>
      <c r="F47" s="21"/>
      <c r="G47" s="17"/>
    </row>
    <row r="48">
      <c r="A48" s="22" t="s">
        <v>46</v>
      </c>
      <c r="B48" s="24"/>
      <c r="C48" s="21"/>
      <c r="D48" s="24"/>
      <c r="E48" s="24"/>
      <c r="F48" s="21"/>
      <c r="G48" s="17"/>
    </row>
    <row r="49">
      <c r="A49" s="22" t="s">
        <v>47</v>
      </c>
      <c r="B49" s="20">
        <v>1.0</v>
      </c>
      <c r="C49" s="21"/>
      <c r="D49" s="18">
        <v>0.0</v>
      </c>
      <c r="E49" s="24"/>
      <c r="F49" s="20" t="s">
        <v>48</v>
      </c>
      <c r="G49" s="17"/>
    </row>
    <row r="50">
      <c r="A50" s="16" t="s">
        <v>49</v>
      </c>
      <c r="B50" s="21"/>
      <c r="C50" s="21"/>
      <c r="D50" s="21"/>
      <c r="E50" s="24"/>
      <c r="F50" s="21" t="s">
        <v>50</v>
      </c>
      <c r="G50" s="17"/>
    </row>
    <row r="51">
      <c r="A51" s="22" t="s">
        <v>51</v>
      </c>
      <c r="B51" s="18">
        <v>8.0</v>
      </c>
      <c r="C51" s="20">
        <v>80.0</v>
      </c>
      <c r="D51" s="21">
        <f>B51*C51</f>
        <v>640</v>
      </c>
      <c r="E51" s="24"/>
      <c r="F51" s="21"/>
      <c r="G51" s="17"/>
    </row>
    <row r="52">
      <c r="A52" s="39"/>
      <c r="G52" s="40"/>
    </row>
    <row r="53">
      <c r="A53" s="16" t="s">
        <v>52</v>
      </c>
      <c r="B53" s="21"/>
      <c r="C53" s="21"/>
      <c r="D53" s="21"/>
      <c r="E53" s="24"/>
      <c r="F53" s="21"/>
      <c r="G53" s="17"/>
    </row>
    <row r="54">
      <c r="A54" s="41"/>
      <c r="G54" s="40"/>
    </row>
    <row r="55">
      <c r="A55" s="16"/>
      <c r="B55" s="17"/>
      <c r="C55" s="17"/>
      <c r="D55" s="17"/>
      <c r="E55" s="17"/>
      <c r="F55" s="17"/>
      <c r="G55" s="17"/>
    </row>
    <row r="56">
      <c r="A56" s="42" t="s">
        <v>18</v>
      </c>
      <c r="B56" s="43"/>
      <c r="C56" s="43"/>
      <c r="D56" s="44">
        <f>SUM(D38:D53)</f>
        <v>2130</v>
      </c>
      <c r="E56" s="43"/>
      <c r="F56" s="43"/>
      <c r="G56" s="43"/>
    </row>
    <row r="57">
      <c r="A57" s="31"/>
      <c r="B57" s="32"/>
      <c r="C57" s="32"/>
      <c r="D57" s="32"/>
      <c r="E57" s="32"/>
      <c r="F57" s="32"/>
      <c r="G57" s="32"/>
    </row>
    <row r="58">
      <c r="A58" s="12" t="s">
        <v>53</v>
      </c>
      <c r="B58" s="13" t="s">
        <v>4</v>
      </c>
      <c r="C58" s="13" t="s">
        <v>5</v>
      </c>
      <c r="D58" s="13" t="s">
        <v>18</v>
      </c>
      <c r="E58" s="15"/>
      <c r="F58" s="15"/>
      <c r="G58" s="15"/>
    </row>
    <row r="59">
      <c r="A59" s="16"/>
      <c r="B59" s="17"/>
      <c r="C59" s="17"/>
      <c r="D59" s="17"/>
      <c r="E59" s="17"/>
      <c r="F59" s="17"/>
      <c r="G59" s="17"/>
    </row>
    <row r="60">
      <c r="A60" s="16" t="s">
        <v>54</v>
      </c>
      <c r="B60" s="20" t="s">
        <v>55</v>
      </c>
      <c r="C60" s="24">
        <v>250.0</v>
      </c>
      <c r="D60" s="24">
        <v>250.0</v>
      </c>
      <c r="E60" s="21"/>
      <c r="F60" s="20" t="s">
        <v>56</v>
      </c>
      <c r="G60" s="17"/>
    </row>
    <row r="61">
      <c r="A61" s="16" t="s">
        <v>57</v>
      </c>
      <c r="B61" s="24">
        <v>1.0</v>
      </c>
      <c r="C61" s="24">
        <v>100.0</v>
      </c>
      <c r="D61" s="24">
        <v>100.0</v>
      </c>
      <c r="E61" s="21"/>
      <c r="F61" s="21" t="s">
        <v>58</v>
      </c>
      <c r="G61" s="17"/>
    </row>
    <row r="62">
      <c r="A62" s="16" t="s">
        <v>59</v>
      </c>
      <c r="B62" s="24">
        <v>2.0</v>
      </c>
      <c r="C62" s="24">
        <v>8.0</v>
      </c>
      <c r="D62" s="24">
        <f>B62*C62</f>
        <v>16</v>
      </c>
      <c r="E62" s="21"/>
      <c r="F62" s="21" t="s">
        <v>58</v>
      </c>
      <c r="G62" s="17"/>
    </row>
    <row r="63">
      <c r="A63" s="16" t="s">
        <v>60</v>
      </c>
      <c r="B63" s="24">
        <v>1.0</v>
      </c>
      <c r="C63" s="24">
        <v>15.0</v>
      </c>
      <c r="D63" s="24">
        <v>15.0</v>
      </c>
      <c r="E63" s="21"/>
      <c r="F63" s="21"/>
      <c r="G63" s="17"/>
    </row>
    <row r="64">
      <c r="A64" s="16" t="s">
        <v>61</v>
      </c>
      <c r="B64" s="24">
        <v>1.0</v>
      </c>
      <c r="C64" s="24">
        <v>15.0</v>
      </c>
      <c r="D64" s="24">
        <v>15.0</v>
      </c>
      <c r="E64" s="21"/>
      <c r="F64" s="21"/>
      <c r="G64" s="17"/>
    </row>
    <row r="65">
      <c r="A65" s="16" t="s">
        <v>62</v>
      </c>
      <c r="B65" s="24">
        <v>1.0</v>
      </c>
      <c r="C65" s="24">
        <v>10.0</v>
      </c>
      <c r="D65" s="24">
        <v>10.0</v>
      </c>
      <c r="E65" s="21"/>
      <c r="F65" s="21"/>
      <c r="G65" s="17"/>
    </row>
    <row r="66">
      <c r="A66" s="16" t="s">
        <v>63</v>
      </c>
      <c r="B66" s="24">
        <v>2.0</v>
      </c>
      <c r="C66" s="18">
        <v>15.0</v>
      </c>
      <c r="D66" s="24">
        <v>25.0</v>
      </c>
      <c r="E66" s="21"/>
      <c r="F66" s="21"/>
      <c r="G66" s="17"/>
    </row>
    <row r="67">
      <c r="A67" s="16" t="s">
        <v>64</v>
      </c>
      <c r="B67" s="24">
        <v>2.0</v>
      </c>
      <c r="C67" s="18">
        <v>100.0</v>
      </c>
      <c r="D67" s="18">
        <v>200.0</v>
      </c>
      <c r="E67" s="21"/>
      <c r="F67" s="21"/>
      <c r="G67" s="17"/>
    </row>
    <row r="68">
      <c r="A68" s="16"/>
      <c r="B68" s="17"/>
      <c r="C68" s="17"/>
      <c r="D68" s="17"/>
      <c r="E68" s="17"/>
      <c r="F68" s="17"/>
      <c r="G68" s="17"/>
    </row>
    <row r="69">
      <c r="A69" s="28" t="s">
        <v>18</v>
      </c>
      <c r="B69" s="29"/>
      <c r="C69" s="29"/>
      <c r="D69" s="30">
        <f>SUM(D60:D67)</f>
        <v>631</v>
      </c>
      <c r="E69" s="29"/>
      <c r="F69" s="29"/>
      <c r="G69" s="29"/>
    </row>
    <row r="70">
      <c r="A70" s="31"/>
      <c r="B70" s="32"/>
      <c r="C70" s="32"/>
      <c r="D70" s="32"/>
      <c r="E70" s="32"/>
      <c r="F70" s="32"/>
      <c r="G70" s="32"/>
    </row>
    <row r="71">
      <c r="A71" s="12" t="s">
        <v>65</v>
      </c>
      <c r="B71" s="13" t="s">
        <v>4</v>
      </c>
      <c r="C71" s="13" t="s">
        <v>5</v>
      </c>
      <c r="D71" s="13" t="s">
        <v>18</v>
      </c>
      <c r="E71" s="15"/>
      <c r="F71" s="15"/>
      <c r="G71" s="15"/>
    </row>
    <row r="72">
      <c r="A72" s="45" t="s">
        <v>66</v>
      </c>
      <c r="B72" s="17"/>
      <c r="C72" s="17"/>
      <c r="D72" s="17"/>
      <c r="E72" s="17"/>
      <c r="F72" s="17"/>
      <c r="G72" s="17"/>
    </row>
    <row r="73">
      <c r="A73" s="16" t="s">
        <v>67</v>
      </c>
      <c r="B73" s="24">
        <v>4.0</v>
      </c>
      <c r="C73" s="18">
        <v>30.0</v>
      </c>
      <c r="D73" s="24">
        <f>B73*C73</f>
        <v>120</v>
      </c>
      <c r="E73" s="21"/>
      <c r="F73" s="21"/>
      <c r="G73" s="17"/>
    </row>
    <row r="74">
      <c r="A74" s="16"/>
      <c r="B74" s="46" t="s">
        <v>18</v>
      </c>
      <c r="C74" s="29"/>
      <c r="D74" s="47">
        <f>SUM(D73)</f>
        <v>120</v>
      </c>
      <c r="E74" s="29"/>
      <c r="F74" s="29"/>
      <c r="G74" s="17"/>
    </row>
    <row r="75">
      <c r="A75" s="45" t="s">
        <v>68</v>
      </c>
      <c r="B75" s="17"/>
      <c r="C75" s="17"/>
      <c r="D75" s="17"/>
      <c r="E75" s="17"/>
      <c r="F75" s="17"/>
      <c r="G75" s="17"/>
    </row>
    <row r="76">
      <c r="A76" s="16" t="s">
        <v>69</v>
      </c>
      <c r="B76" s="24">
        <v>4.0</v>
      </c>
      <c r="C76" s="24">
        <v>15.15</v>
      </c>
      <c r="D76" s="24">
        <v>60.6</v>
      </c>
      <c r="E76" s="21"/>
      <c r="F76" s="48" t="s">
        <v>70</v>
      </c>
      <c r="G76" s="17"/>
    </row>
    <row r="77">
      <c r="A77" s="16" t="s">
        <v>71</v>
      </c>
      <c r="B77" s="24">
        <v>1.0</v>
      </c>
      <c r="C77" s="18">
        <v>0.0</v>
      </c>
      <c r="D77" s="18">
        <v>0.0</v>
      </c>
      <c r="E77" s="21"/>
      <c r="F77" s="20" t="s">
        <v>72</v>
      </c>
      <c r="G77" s="17"/>
    </row>
    <row r="78">
      <c r="A78" s="16" t="s">
        <v>73</v>
      </c>
      <c r="B78" s="21"/>
      <c r="C78" s="21"/>
      <c r="D78" s="24">
        <v>150.0</v>
      </c>
      <c r="E78" s="21"/>
      <c r="F78" s="21"/>
      <c r="G78" s="17"/>
    </row>
    <row r="79">
      <c r="A79" s="45"/>
      <c r="B79" s="46" t="s">
        <v>18</v>
      </c>
      <c r="C79" s="29"/>
      <c r="D79" s="47">
        <f>SUM(D76:D78)</f>
        <v>210.6</v>
      </c>
      <c r="E79" s="29"/>
      <c r="F79" s="29"/>
      <c r="G79" s="17"/>
    </row>
    <row r="80">
      <c r="A80" s="49" t="s">
        <v>74</v>
      </c>
      <c r="B80" s="17"/>
      <c r="C80" s="17"/>
      <c r="D80" s="17"/>
      <c r="E80" s="17"/>
      <c r="F80" s="17"/>
      <c r="G80" s="17"/>
    </row>
    <row r="81">
      <c r="A81" s="22" t="s">
        <v>75</v>
      </c>
      <c r="B81" s="18">
        <v>5.0</v>
      </c>
      <c r="C81" s="24"/>
      <c r="D81" s="18">
        <v>15.0</v>
      </c>
      <c r="E81" s="21"/>
      <c r="F81" s="21"/>
      <c r="G81" s="17"/>
    </row>
    <row r="82">
      <c r="A82" s="22" t="s">
        <v>76</v>
      </c>
      <c r="B82" s="18">
        <v>5.0</v>
      </c>
      <c r="C82" s="18">
        <v>13.99</v>
      </c>
      <c r="D82" s="24">
        <f>B82*C82</f>
        <v>69.95</v>
      </c>
      <c r="E82" s="21"/>
      <c r="F82" s="21" t="s">
        <v>77</v>
      </c>
      <c r="G82" s="17"/>
    </row>
    <row r="83">
      <c r="A83" s="45"/>
      <c r="B83" s="46" t="s">
        <v>18</v>
      </c>
      <c r="C83" s="29"/>
      <c r="D83" s="47">
        <f>SUM(D81:D82)</f>
        <v>84.95</v>
      </c>
      <c r="E83" s="29"/>
      <c r="F83" s="29"/>
      <c r="G83" s="17"/>
    </row>
    <row r="84">
      <c r="A84" s="45" t="s">
        <v>78</v>
      </c>
      <c r="B84" s="17"/>
      <c r="C84" s="17"/>
      <c r="D84" s="17"/>
      <c r="E84" s="17"/>
      <c r="F84" s="17"/>
      <c r="G84" s="17"/>
    </row>
    <row r="85">
      <c r="A85" s="16" t="s">
        <v>79</v>
      </c>
      <c r="B85" s="21" t="s">
        <v>80</v>
      </c>
      <c r="C85" s="21"/>
      <c r="D85" s="24">
        <v>100.0</v>
      </c>
      <c r="E85" s="21"/>
      <c r="F85" s="21"/>
      <c r="G85" s="17"/>
    </row>
    <row r="86">
      <c r="A86" s="16" t="s">
        <v>81</v>
      </c>
      <c r="B86" s="24">
        <v>8.0</v>
      </c>
      <c r="C86" s="24">
        <v>10.0</v>
      </c>
      <c r="D86" s="24">
        <v>80.0</v>
      </c>
      <c r="E86" s="21"/>
      <c r="F86" s="21" t="s">
        <v>77</v>
      </c>
      <c r="G86" s="17"/>
    </row>
    <row r="87">
      <c r="A87" s="45"/>
      <c r="B87" s="46" t="s">
        <v>18</v>
      </c>
      <c r="C87" s="29"/>
      <c r="D87" s="47">
        <f>SUM(D85:D86)</f>
        <v>180</v>
      </c>
      <c r="E87" s="29"/>
      <c r="F87" s="29"/>
      <c r="G87" s="17"/>
    </row>
    <row r="88">
      <c r="A88" s="45"/>
      <c r="B88" s="17"/>
      <c r="C88" s="17"/>
      <c r="D88" s="17"/>
      <c r="E88" s="17"/>
      <c r="F88" s="17"/>
      <c r="G88" s="17"/>
    </row>
    <row r="89">
      <c r="A89" s="28" t="s">
        <v>18</v>
      </c>
      <c r="B89" s="29"/>
      <c r="C89" s="29"/>
      <c r="D89" s="30">
        <f>SUM(D74+D79+D83+D87)</f>
        <v>595.55</v>
      </c>
      <c r="E89" s="29"/>
      <c r="F89" s="29"/>
      <c r="G89" s="29"/>
    </row>
    <row r="90">
      <c r="A90" s="31"/>
      <c r="B90" s="32"/>
      <c r="C90" s="32"/>
      <c r="D90" s="32"/>
      <c r="E90" s="32"/>
      <c r="F90" s="32"/>
      <c r="G90" s="32"/>
    </row>
    <row r="91">
      <c r="A91" s="50" t="s">
        <v>82</v>
      </c>
      <c r="B91" s="13" t="s">
        <v>4</v>
      </c>
      <c r="C91" s="13" t="s">
        <v>5</v>
      </c>
      <c r="D91" s="13" t="s">
        <v>18</v>
      </c>
      <c r="E91" s="15"/>
      <c r="F91" s="15"/>
      <c r="G91" s="15"/>
    </row>
    <row r="92">
      <c r="A92" s="16"/>
      <c r="B92" s="17"/>
      <c r="C92" s="17"/>
      <c r="D92" s="17"/>
      <c r="E92" s="17"/>
      <c r="F92" s="17"/>
      <c r="G92" s="17"/>
    </row>
    <row r="93">
      <c r="A93" s="22" t="s">
        <v>83</v>
      </c>
      <c r="B93" s="18">
        <v>1.0</v>
      </c>
      <c r="C93" s="24"/>
      <c r="D93" s="18">
        <v>1000.0</v>
      </c>
      <c r="E93" s="21"/>
      <c r="F93" s="20" t="s">
        <v>84</v>
      </c>
      <c r="G93" s="17"/>
    </row>
    <row r="94">
      <c r="A94" s="16" t="s">
        <v>85</v>
      </c>
      <c r="B94" s="24">
        <v>3.0</v>
      </c>
      <c r="C94" s="24">
        <v>110.0</v>
      </c>
      <c r="D94" s="24">
        <f>B94*C94</f>
        <v>330</v>
      </c>
      <c r="E94" s="21"/>
      <c r="F94" s="21"/>
      <c r="G94" s="17"/>
    </row>
    <row r="95">
      <c r="A95" s="16"/>
      <c r="B95" s="17"/>
      <c r="C95" s="17"/>
      <c r="D95" s="17"/>
      <c r="E95" s="17"/>
      <c r="F95" s="17"/>
      <c r="G95" s="17"/>
    </row>
    <row r="96">
      <c r="A96" s="28" t="s">
        <v>18</v>
      </c>
      <c r="B96" s="29"/>
      <c r="C96" s="29"/>
      <c r="D96" s="30">
        <f>SUM(D94)</f>
        <v>330</v>
      </c>
      <c r="E96" s="29"/>
      <c r="F96" s="29"/>
      <c r="G96" s="29"/>
    </row>
    <row r="97">
      <c r="A97" s="31"/>
      <c r="B97" s="32"/>
      <c r="C97" s="32"/>
      <c r="D97" s="32"/>
      <c r="E97" s="32"/>
      <c r="F97" s="32"/>
      <c r="G97" s="32"/>
    </row>
    <row r="98">
      <c r="A98" s="50" t="s">
        <v>86</v>
      </c>
      <c r="B98" s="13" t="s">
        <v>4</v>
      </c>
      <c r="C98" s="13" t="s">
        <v>5</v>
      </c>
      <c r="D98" s="13" t="s">
        <v>18</v>
      </c>
      <c r="E98" s="15"/>
      <c r="F98" s="37" t="s">
        <v>30</v>
      </c>
      <c r="G98" s="15"/>
    </row>
    <row r="99">
      <c r="A99" s="16"/>
      <c r="B99" s="17"/>
      <c r="C99" s="17"/>
      <c r="D99" s="17"/>
      <c r="E99" s="17"/>
      <c r="F99" s="17"/>
      <c r="G99" s="17"/>
    </row>
    <row r="100">
      <c r="A100" s="16" t="s">
        <v>87</v>
      </c>
      <c r="B100" s="18">
        <v>0.0</v>
      </c>
      <c r="C100" s="18">
        <v>0.0</v>
      </c>
      <c r="D100" s="18">
        <v>0.0</v>
      </c>
      <c r="E100" s="21"/>
      <c r="F100" s="21" t="s">
        <v>88</v>
      </c>
      <c r="G100" s="17"/>
    </row>
    <row r="101">
      <c r="A101" s="16" t="s">
        <v>89</v>
      </c>
      <c r="B101" s="18">
        <v>20.0</v>
      </c>
      <c r="C101" s="18">
        <v>80.0</v>
      </c>
      <c r="D101" s="24">
        <f>B101*C101</f>
        <v>1600</v>
      </c>
      <c r="E101" s="21"/>
      <c r="F101" s="21"/>
      <c r="G101" s="17"/>
    </row>
    <row r="102">
      <c r="A102" s="16"/>
      <c r="B102" s="17"/>
      <c r="C102" s="17"/>
      <c r="D102" s="17"/>
      <c r="E102" s="17"/>
      <c r="F102" s="17"/>
      <c r="G102" s="17"/>
    </row>
    <row r="103">
      <c r="A103" s="28" t="s">
        <v>18</v>
      </c>
      <c r="B103" s="29"/>
      <c r="C103" s="29"/>
      <c r="D103" s="30">
        <f>SUM(D100:D101)</f>
        <v>1600</v>
      </c>
      <c r="E103" s="29"/>
      <c r="F103" s="29"/>
      <c r="G103" s="29"/>
    </row>
    <row r="104">
      <c r="A104" s="31"/>
      <c r="B104" s="32"/>
      <c r="C104" s="32"/>
      <c r="D104" s="32"/>
      <c r="E104" s="32"/>
      <c r="F104" s="32"/>
      <c r="G104" s="32"/>
    </row>
    <row r="105">
      <c r="A105" s="31"/>
      <c r="B105" s="32"/>
      <c r="C105" s="32"/>
      <c r="D105" s="32"/>
      <c r="E105" s="32"/>
      <c r="F105" s="32"/>
      <c r="G105" s="32"/>
    </row>
    <row r="106">
      <c r="A106" s="31"/>
      <c r="B106" s="32"/>
      <c r="C106" s="32"/>
      <c r="D106" s="32"/>
      <c r="E106" s="32"/>
      <c r="F106" s="32"/>
      <c r="G106" s="32"/>
    </row>
    <row r="107">
      <c r="A107" s="12" t="s">
        <v>90</v>
      </c>
      <c r="B107" s="13" t="s">
        <v>4</v>
      </c>
      <c r="C107" s="13"/>
      <c r="D107" s="51" t="s">
        <v>4</v>
      </c>
      <c r="E107" s="52" t="s">
        <v>91</v>
      </c>
      <c r="F107" s="52"/>
      <c r="G107" s="52"/>
    </row>
    <row r="108">
      <c r="A108" s="16"/>
      <c r="B108" s="17"/>
      <c r="C108" s="17"/>
      <c r="D108" s="17"/>
      <c r="E108" s="17"/>
      <c r="F108" s="36" t="s">
        <v>92</v>
      </c>
      <c r="G108" s="17"/>
    </row>
    <row r="109">
      <c r="A109" s="16" t="s">
        <v>93</v>
      </c>
      <c r="B109" s="18">
        <v>42.0</v>
      </c>
      <c r="C109" s="21" t="s">
        <v>94</v>
      </c>
      <c r="D109" s="20">
        <v>3.0</v>
      </c>
      <c r="E109" s="20" t="s">
        <v>95</v>
      </c>
      <c r="F109" s="21"/>
      <c r="G109" s="17"/>
    </row>
    <row r="110">
      <c r="A110" s="16" t="s">
        <v>96</v>
      </c>
      <c r="B110" s="18">
        <v>9.0</v>
      </c>
      <c r="C110" s="21" t="s">
        <v>94</v>
      </c>
      <c r="D110" s="20">
        <v>1.0</v>
      </c>
      <c r="E110" s="20" t="s">
        <v>95</v>
      </c>
      <c r="F110" s="21"/>
      <c r="G110" s="17"/>
    </row>
    <row r="111">
      <c r="A111" s="16" t="s">
        <v>97</v>
      </c>
      <c r="B111" s="24">
        <v>10.0</v>
      </c>
      <c r="C111" s="21" t="s">
        <v>94</v>
      </c>
      <c r="D111" s="21"/>
      <c r="E111" s="21"/>
      <c r="F111" s="21"/>
      <c r="G111" s="17"/>
    </row>
    <row r="112">
      <c r="A112" s="16" t="s">
        <v>69</v>
      </c>
      <c r="B112" s="24">
        <v>10.0</v>
      </c>
      <c r="C112" s="21" t="s">
        <v>94</v>
      </c>
      <c r="D112" s="21"/>
      <c r="E112" s="21"/>
      <c r="F112" s="21"/>
      <c r="G112" s="17"/>
    </row>
    <row r="113">
      <c r="A113" s="16" t="s">
        <v>98</v>
      </c>
      <c r="B113" s="24">
        <v>7.0</v>
      </c>
      <c r="C113" s="21" t="s">
        <v>94</v>
      </c>
      <c r="D113" s="21"/>
      <c r="E113" s="21"/>
      <c r="F113" s="21"/>
      <c r="G113" s="17"/>
    </row>
    <row r="114">
      <c r="A114" s="22" t="s">
        <v>99</v>
      </c>
      <c r="B114" s="18">
        <v>7.0</v>
      </c>
      <c r="C114" s="20" t="s">
        <v>95</v>
      </c>
      <c r="D114" s="21"/>
      <c r="E114" s="21"/>
      <c r="F114" s="21"/>
      <c r="G114" s="17"/>
    </row>
    <row r="115">
      <c r="A115" s="16"/>
      <c r="B115" s="17"/>
      <c r="C115" s="17"/>
      <c r="D115" s="17"/>
      <c r="E115" s="17"/>
      <c r="F115" s="17"/>
      <c r="G115" s="17"/>
    </row>
    <row r="116">
      <c r="A116" s="28" t="s">
        <v>18</v>
      </c>
      <c r="B116" s="29"/>
      <c r="C116" s="29"/>
      <c r="D116" s="29"/>
      <c r="E116" s="29"/>
      <c r="F116" s="29"/>
      <c r="G116" s="29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